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ТАБЛИЦЫ\"/>
    </mc:Choice>
  </mc:AlternateContent>
  <bookViews>
    <workbookView xWindow="6855" yWindow="3270" windowWidth="13695" windowHeight="108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4" i="1" l="1"/>
  <c r="E14" i="1" l="1"/>
  <c r="C14" i="1"/>
  <c r="B8" i="1"/>
  <c r="C6" i="1" s="1"/>
  <c r="D3" i="1"/>
  <c r="E3" i="1" s="1"/>
  <c r="C7" i="1" l="1"/>
  <c r="D8" i="1" s="1"/>
  <c r="G6" i="1"/>
  <c r="F3" i="1"/>
  <c r="E6" i="1"/>
  <c r="G14" i="1"/>
  <c r="D13" i="1" l="1"/>
  <c r="G13" i="1"/>
  <c r="I13" i="1" s="1"/>
  <c r="J13" i="1" s="1"/>
  <c r="G12" i="1"/>
  <c r="I12" i="1" s="1"/>
  <c r="C8" i="1"/>
  <c r="E7" i="1"/>
  <c r="G7" i="1"/>
  <c r="H7" i="1" s="1"/>
  <c r="H6" i="1"/>
  <c r="D12" i="1"/>
  <c r="K13" i="1" l="1"/>
  <c r="J12" i="1"/>
  <c r="K12" i="1" s="1"/>
  <c r="D14" i="1"/>
  <c r="H8" i="1"/>
  <c r="G8" i="1"/>
  <c r="I14" i="1" l="1"/>
  <c r="J14" i="1"/>
  <c r="K14" i="1" s="1"/>
</calcChain>
</file>

<file path=xl/comments1.xml><?xml version="1.0" encoding="utf-8"?>
<comments xmlns="http://schemas.openxmlformats.org/spreadsheetml/2006/main">
  <authors>
    <author>Сергей Иосифович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0,05 = 5%
0,04 = 4%
0,03 = 3%
0,02 = 2%
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0,05 = 5%
0,04 = 4%
0,03 = 3%
0,02 = 2%
</t>
        </r>
      </text>
    </comment>
  </commentList>
</comments>
</file>

<file path=xl/sharedStrings.xml><?xml version="1.0" encoding="utf-8"?>
<sst xmlns="http://schemas.openxmlformats.org/spreadsheetml/2006/main" count="40" uniqueCount="35">
  <si>
    <t>Длина линии, м</t>
  </si>
  <si>
    <t>Длина борозд, м/га</t>
  </si>
  <si>
    <t>Длина борозд на всем участке, м</t>
  </si>
  <si>
    <t>Порода</t>
  </si>
  <si>
    <t>Площадь, участка, га</t>
  </si>
  <si>
    <t>Итого</t>
  </si>
  <si>
    <t>Доля породы, %</t>
  </si>
  <si>
    <t>Х</t>
  </si>
  <si>
    <t>Принятый шаг посадки, м</t>
  </si>
  <si>
    <t>Лес-во</t>
  </si>
  <si>
    <t>Квартал</t>
  </si>
  <si>
    <t>Выдел</t>
  </si>
  <si>
    <t>Схема смешения</t>
  </si>
  <si>
    <t>Размер пробы, %</t>
  </si>
  <si>
    <t>Расхождение с проектом</t>
  </si>
  <si>
    <t>Мин протяж. отрезков, м</t>
  </si>
  <si>
    <t>Определение необходимого шага посадки и количества высаживаемых растений в разрезе пород</t>
  </si>
  <si>
    <t>Ввод данных производится в ячейки желтого цвета. Ячейки зеленого цвета содержат формулы и другую постоянную информацию.</t>
  </si>
  <si>
    <t>К-во рядов, шт.</t>
  </si>
  <si>
    <t>Ширина междурядий, м</t>
  </si>
  <si>
    <t>Мин. кол-во посад. мест, шт./га</t>
  </si>
  <si>
    <t>Мин. шаг посадки, м</t>
  </si>
  <si>
    <t>Кол-во посад. мест, шт./га</t>
  </si>
  <si>
    <t>Кол-во посад. мест на участок, шт.</t>
  </si>
  <si>
    <t>Кол-во отрезков, шт.</t>
  </si>
  <si>
    <t>Прин. кол-во отрезков, шт. (схема смешения)</t>
  </si>
  <si>
    <t>Длина отрезка, м (20-50)</t>
  </si>
  <si>
    <t>Кол-во посадочных мест на уч. отрезках, шт.</t>
  </si>
  <si>
    <t>Кол-во посадочных мест, шт./га</t>
  </si>
  <si>
    <t>Кол-во посадочных мест на участке, шт./га</t>
  </si>
  <si>
    <r>
      <rPr>
        <b/>
        <u/>
        <sz val="11"/>
        <color rgb="FFFF0000"/>
        <rFont val="Calibri"/>
        <family val="2"/>
        <charset val="204"/>
        <scheme val="minor"/>
      </rPr>
      <t xml:space="preserve">Техническая приемка. </t>
    </r>
    <r>
      <rPr>
        <b/>
        <sz val="11"/>
        <color rgb="FFFF0000"/>
        <rFont val="Calibri"/>
        <family val="2"/>
        <charset val="204"/>
        <scheme val="minor"/>
      </rPr>
      <t>Определение количества и длины учетных отрезков, количества фактически высаженных растений по породам и откланения от проекта</t>
    </r>
  </si>
  <si>
    <t>Определение ширины междурядий и протяженности борозд</t>
  </si>
  <si>
    <t>С</t>
  </si>
  <si>
    <t>Е</t>
  </si>
  <si>
    <t>ТЛУ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</si>
</sst>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DFFB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Alignment="1" applyProtection="1">
      <alignment wrapText="1"/>
    </xf>
    <xf numFmtId="0" fontId="2" fillId="2" borderId="1" xfId="0" applyFont="1" applyFill="1" applyBorder="1" applyAlignment="1" applyProtection="1">
      <alignment horizontal="right"/>
    </xf>
    <xf numFmtId="9" fontId="2" fillId="2" borderId="1" xfId="1" applyFont="1" applyFill="1" applyBorder="1" applyAlignment="1" applyProtection="1">
      <alignment horizontal="right"/>
    </xf>
    <xf numFmtId="1" fontId="2" fillId="2" borderId="1" xfId="0" applyNumberFormat="1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"/>
    </xf>
    <xf numFmtId="1" fontId="0" fillId="2" borderId="1" xfId="0" applyNumberFormat="1" applyFill="1" applyBorder="1" applyProtection="1"/>
    <xf numFmtId="2" fontId="0" fillId="2" borderId="1" xfId="0" applyNumberFormat="1" applyFill="1" applyBorder="1" applyProtection="1"/>
    <xf numFmtId="9" fontId="0" fillId="2" borderId="1" xfId="1" applyFont="1" applyFill="1" applyBorder="1" applyProtection="1"/>
    <xf numFmtId="0" fontId="2" fillId="2" borderId="1" xfId="0" applyFont="1" applyFill="1" applyBorder="1" applyProtection="1"/>
    <xf numFmtId="1" fontId="0" fillId="2" borderId="2" xfId="0" applyNumberFormat="1" applyFill="1" applyBorder="1" applyProtection="1"/>
    <xf numFmtId="164" fontId="0" fillId="2" borderId="1" xfId="1" applyNumberFormat="1" applyFont="1" applyFill="1" applyBorder="1" applyProtection="1"/>
    <xf numFmtId="164" fontId="2" fillId="2" borderId="1" xfId="1" applyNumberFormat="1" applyFont="1" applyFill="1" applyBorder="1" applyProtection="1"/>
    <xf numFmtId="1" fontId="2" fillId="2" borderId="1" xfId="0" applyNumberFormat="1" applyFont="1" applyFill="1" applyBorder="1" applyProtection="1"/>
    <xf numFmtId="1" fontId="0" fillId="2" borderId="3" xfId="0" applyNumberFormat="1" applyFill="1" applyBorder="1" applyAlignment="1" applyProtection="1">
      <alignment wrapText="1"/>
    </xf>
    <xf numFmtId="1" fontId="0" fillId="2" borderId="3" xfId="0" applyNumberFormat="1" applyFill="1" applyBorder="1" applyProtection="1"/>
    <xf numFmtId="1" fontId="2" fillId="2" borderId="3" xfId="0" applyNumberFormat="1" applyFont="1" applyFill="1" applyBorder="1" applyAlignment="1" applyProtection="1">
      <alignment horizontal="right"/>
    </xf>
    <xf numFmtId="164" fontId="0" fillId="2" borderId="3" xfId="1" applyNumberFormat="1" applyFont="1" applyFill="1" applyBorder="1" applyProtection="1"/>
    <xf numFmtId="164" fontId="2" fillId="2" borderId="3" xfId="1" applyNumberFormat="1" applyFont="1" applyFill="1" applyBorder="1" applyProtection="1"/>
    <xf numFmtId="0" fontId="0" fillId="0" borderId="0" xfId="0" applyProtection="1">
      <protection locked="0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0" fillId="3" borderId="2" xfId="0" applyFill="1" applyBorder="1" applyProtection="1">
      <protection locked="0"/>
    </xf>
    <xf numFmtId="9" fontId="0" fillId="3" borderId="2" xfId="1" applyFont="1" applyFill="1" applyBorder="1" applyProtection="1">
      <protection locked="0"/>
    </xf>
    <xf numFmtId="9" fontId="2" fillId="3" borderId="1" xfId="1" applyFon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 vertical="center" wrapText="1"/>
    </xf>
    <xf numFmtId="0" fontId="0" fillId="0" borderId="0" xfId="0" applyProtection="1"/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right"/>
    </xf>
    <xf numFmtId="0" fontId="2" fillId="6" borderId="1" xfId="0" applyFont="1" applyFill="1" applyBorder="1" applyAlignment="1" applyProtection="1">
      <protection locked="0"/>
    </xf>
    <xf numFmtId="0" fontId="6" fillId="5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7DFF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tabSelected="1" zoomScale="130" workbookViewId="0">
      <selection activeCell="G2" sqref="G2:H3"/>
    </sheetView>
  </sheetViews>
  <sheetFormatPr defaultRowHeight="15" x14ac:dyDescent="0.25"/>
  <cols>
    <col min="1" max="1" width="10.28515625" customWidth="1"/>
    <col min="4" max="5" width="12.42578125" bestFit="1" customWidth="1"/>
    <col min="6" max="6" width="11.42578125" bestFit="1" customWidth="1"/>
    <col min="7" max="7" width="11.140625" customWidth="1"/>
    <col min="13" max="13" width="17.5703125" customWidth="1"/>
  </cols>
  <sheetData>
    <row r="1" spans="1:13" x14ac:dyDescent="0.25">
      <c r="A1" s="37" t="s">
        <v>9</v>
      </c>
      <c r="B1" s="23"/>
      <c r="C1" s="37" t="s">
        <v>10</v>
      </c>
      <c r="D1" s="24"/>
      <c r="E1" s="37" t="s">
        <v>11</v>
      </c>
      <c r="F1" s="24"/>
      <c r="G1" s="22" t="s">
        <v>34</v>
      </c>
      <c r="H1" s="24"/>
      <c r="I1" s="41"/>
      <c r="J1" s="41"/>
      <c r="K1" s="41"/>
      <c r="L1" s="41"/>
      <c r="M1" s="41"/>
    </row>
    <row r="2" spans="1:13" ht="75.75" customHeight="1" x14ac:dyDescent="0.25">
      <c r="A2" s="35" t="s">
        <v>4</v>
      </c>
      <c r="B2" s="35" t="s">
        <v>0</v>
      </c>
      <c r="C2" s="35" t="s">
        <v>18</v>
      </c>
      <c r="D2" s="35" t="s">
        <v>19</v>
      </c>
      <c r="E2" s="35" t="s">
        <v>1</v>
      </c>
      <c r="F2" s="36" t="s">
        <v>2</v>
      </c>
      <c r="G2" s="42" t="s">
        <v>31</v>
      </c>
      <c r="H2" s="42"/>
      <c r="I2" s="25"/>
      <c r="J2" s="25"/>
      <c r="K2" s="25"/>
      <c r="L2" s="25"/>
      <c r="M2" s="22"/>
    </row>
    <row r="3" spans="1:13" x14ac:dyDescent="0.25">
      <c r="A3" s="26"/>
      <c r="B3" s="27"/>
      <c r="C3" s="27"/>
      <c r="D3" s="3" t="e">
        <f>B3/C3</f>
        <v>#DIV/0!</v>
      </c>
      <c r="E3" s="4" t="e">
        <f>10000/D3</f>
        <v>#DIV/0!</v>
      </c>
      <c r="F3" s="17" t="e">
        <f>E3*A3</f>
        <v>#DIV/0!</v>
      </c>
      <c r="G3" s="42"/>
      <c r="H3" s="42"/>
      <c r="I3" s="25"/>
      <c r="J3" s="25"/>
      <c r="K3" s="25"/>
      <c r="L3" s="43" t="s">
        <v>17</v>
      </c>
      <c r="M3" s="43"/>
    </row>
    <row r="4" spans="1:13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3"/>
      <c r="M4" s="43"/>
    </row>
    <row r="5" spans="1:13" ht="75" customHeight="1" x14ac:dyDescent="0.25">
      <c r="A5" s="35" t="s">
        <v>3</v>
      </c>
      <c r="B5" s="35" t="s">
        <v>18</v>
      </c>
      <c r="C5" s="35" t="s">
        <v>6</v>
      </c>
      <c r="D5" s="35" t="s">
        <v>20</v>
      </c>
      <c r="E5" s="35" t="s">
        <v>21</v>
      </c>
      <c r="F5" s="35" t="s">
        <v>8</v>
      </c>
      <c r="G5" s="35" t="s">
        <v>22</v>
      </c>
      <c r="H5" s="36" t="s">
        <v>23</v>
      </c>
      <c r="I5" s="42" t="s">
        <v>16</v>
      </c>
      <c r="J5" s="42"/>
      <c r="K5" s="22"/>
      <c r="L5" s="43"/>
      <c r="M5" s="43"/>
    </row>
    <row r="6" spans="1:13" x14ac:dyDescent="0.25">
      <c r="A6" s="28"/>
      <c r="B6" s="28"/>
      <c r="C6" s="11" t="e">
        <f>B6/B8</f>
        <v>#DIV/0!</v>
      </c>
      <c r="D6" s="28"/>
      <c r="E6" s="10" t="e">
        <f>(E3*C6)/(D6*C6)</f>
        <v>#DIV/0!</v>
      </c>
      <c r="F6" s="28"/>
      <c r="G6" s="9" t="e">
        <f>E3*C6/F6</f>
        <v>#DIV/0!</v>
      </c>
      <c r="H6" s="18" t="e">
        <f>G6*A3</f>
        <v>#DIV/0!</v>
      </c>
      <c r="I6" s="42"/>
      <c r="J6" s="42"/>
      <c r="K6" s="22"/>
      <c r="L6" s="22"/>
      <c r="M6" s="22"/>
    </row>
    <row r="7" spans="1:13" x14ac:dyDescent="0.25">
      <c r="A7" s="28"/>
      <c r="B7" s="28"/>
      <c r="C7" s="11" t="e">
        <f>B7/B8</f>
        <v>#DIV/0!</v>
      </c>
      <c r="D7" s="28"/>
      <c r="E7" s="10" t="e">
        <f>(E3*C7)/(D7*C7)</f>
        <v>#DIV/0!</v>
      </c>
      <c r="F7" s="28"/>
      <c r="G7" s="9" t="e">
        <f>E3*C7/F7</f>
        <v>#DIV/0!</v>
      </c>
      <c r="H7" s="18" t="e">
        <f>G7*A3</f>
        <v>#DIV/0!</v>
      </c>
      <c r="I7" s="42"/>
      <c r="J7" s="42"/>
      <c r="K7" s="22"/>
      <c r="L7" s="22"/>
      <c r="M7" s="22"/>
    </row>
    <row r="8" spans="1:13" s="1" customFormat="1" x14ac:dyDescent="0.25">
      <c r="A8" s="40" t="s">
        <v>5</v>
      </c>
      <c r="B8" s="5">
        <f>SUM(B6:B7)</f>
        <v>0</v>
      </c>
      <c r="C8" s="6" t="e">
        <f>SUM(C6:C7)</f>
        <v>#DIV/0!</v>
      </c>
      <c r="D8" s="7" t="e">
        <f>(D6*C6)+(D7*C7)</f>
        <v>#DIV/0!</v>
      </c>
      <c r="E8" s="8" t="s">
        <v>7</v>
      </c>
      <c r="F8" s="8" t="s">
        <v>7</v>
      </c>
      <c r="G8" s="7" t="e">
        <f>SUM(G6:G7)</f>
        <v>#DIV/0!</v>
      </c>
      <c r="H8" s="19" t="e">
        <f>SUM(H6:H7)</f>
        <v>#DIV/0!</v>
      </c>
      <c r="I8" s="42"/>
      <c r="J8" s="42"/>
      <c r="K8" s="30"/>
      <c r="L8" s="30"/>
      <c r="M8" s="30"/>
    </row>
    <row r="9" spans="1:13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3" x14ac:dyDescent="0.25">
      <c r="A10" s="22" t="s">
        <v>12</v>
      </c>
      <c r="B10" s="22"/>
      <c r="C10" s="31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67.5" x14ac:dyDescent="0.25">
      <c r="A11" s="35" t="s">
        <v>3</v>
      </c>
      <c r="B11" s="35" t="s">
        <v>13</v>
      </c>
      <c r="C11" s="35" t="s">
        <v>24</v>
      </c>
      <c r="D11" s="35" t="s">
        <v>15</v>
      </c>
      <c r="E11" s="35" t="s">
        <v>25</v>
      </c>
      <c r="F11" s="35" t="s">
        <v>26</v>
      </c>
      <c r="G11" s="35" t="s">
        <v>13</v>
      </c>
      <c r="H11" s="38" t="s">
        <v>27</v>
      </c>
      <c r="I11" s="38" t="s">
        <v>28</v>
      </c>
      <c r="J11" s="38" t="s">
        <v>29</v>
      </c>
      <c r="K11" s="39" t="s">
        <v>14</v>
      </c>
      <c r="L11" s="42" t="s">
        <v>30</v>
      </c>
      <c r="M11" s="42"/>
    </row>
    <row r="12" spans="1:13" x14ac:dyDescent="0.25">
      <c r="A12" s="32" t="s">
        <v>32</v>
      </c>
      <c r="B12" s="33">
        <v>0.05</v>
      </c>
      <c r="C12" s="32"/>
      <c r="D12" s="13" t="e">
        <f>F3*C6*B12</f>
        <v>#DIV/0!</v>
      </c>
      <c r="E12" s="28"/>
      <c r="F12" s="28"/>
      <c r="G12" s="14" t="e">
        <f>(F12*E12)/(F3*C6)</f>
        <v>#DIV/0!</v>
      </c>
      <c r="H12" s="28"/>
      <c r="I12" s="9" t="e">
        <f>H12/G12/A3</f>
        <v>#DIV/0!</v>
      </c>
      <c r="J12" s="9" t="e">
        <f>I12*A3</f>
        <v>#DIV/0!</v>
      </c>
      <c r="K12" s="20" t="e">
        <f>(J12-H6)/H6</f>
        <v>#DIV/0!</v>
      </c>
      <c r="L12" s="42"/>
      <c r="M12" s="42"/>
    </row>
    <row r="13" spans="1:13" x14ac:dyDescent="0.25">
      <c r="A13" s="28" t="s">
        <v>33</v>
      </c>
      <c r="B13" s="33">
        <v>0.05</v>
      </c>
      <c r="C13" s="28"/>
      <c r="D13" s="9" t="e">
        <f>F3*C7*B13</f>
        <v>#DIV/0!</v>
      </c>
      <c r="E13" s="28"/>
      <c r="F13" s="28"/>
      <c r="G13" s="14" t="e">
        <f>(F13*E13)/(F3*C7)</f>
        <v>#DIV/0!</v>
      </c>
      <c r="H13" s="28"/>
      <c r="I13" s="9" t="e">
        <f>H13/G13/A3</f>
        <v>#DIV/0!</v>
      </c>
      <c r="J13" s="9" t="e">
        <f>I13*A3</f>
        <v>#DIV/0!</v>
      </c>
      <c r="K13" s="20" t="e">
        <f>(J13-H7)/H7</f>
        <v>#DIV/0!</v>
      </c>
      <c r="L13" s="42"/>
      <c r="M13" s="42"/>
    </row>
    <row r="14" spans="1:13" s="2" customFormat="1" x14ac:dyDescent="0.25">
      <c r="A14" s="29" t="s">
        <v>5</v>
      </c>
      <c r="B14" s="34"/>
      <c r="C14" s="5">
        <f>SUM(C12:C13)</f>
        <v>0</v>
      </c>
      <c r="D14" s="7" t="e">
        <f>SUM(D12:D13)</f>
        <v>#DIV/0!</v>
      </c>
      <c r="E14" s="12">
        <f>SUM(E12:E13)</f>
        <v>0</v>
      </c>
      <c r="F14" s="26"/>
      <c r="G14" s="15" t="e">
        <f>F14*E14/E3</f>
        <v>#DIV/0!</v>
      </c>
      <c r="H14" s="12">
        <f>SUM(H12:H13)</f>
        <v>0</v>
      </c>
      <c r="I14" s="16" t="e">
        <f>SUM(I12:I13)</f>
        <v>#DIV/0!</v>
      </c>
      <c r="J14" s="16" t="e">
        <f>SUM(J12:J13)</f>
        <v>#DIV/0!</v>
      </c>
      <c r="K14" s="21" t="e">
        <f>(J14-H8)/H8</f>
        <v>#DIV/0!</v>
      </c>
      <c r="L14" s="42"/>
      <c r="M14" s="42"/>
    </row>
  </sheetData>
  <sheetProtection selectLockedCells="1"/>
  <mergeCells count="4">
    <mergeCell ref="G2:H3"/>
    <mergeCell ref="I5:J8"/>
    <mergeCell ref="L11:M14"/>
    <mergeCell ref="L3:M5"/>
  </mergeCells>
  <pageMargins left="0.23622047244094491" right="0.23622047244094491" top="0.74803149606299213" bottom="0.74803149606299213" header="0.31496062992125984" footer="0.31496062992125984"/>
  <pageSetup paperSize="9" scale="71" fitToHeight="0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Иосифович</dc:creator>
  <cp:lastModifiedBy>ПОМОЩНИК</cp:lastModifiedBy>
  <cp:lastPrinted>2017-02-27T07:39:24Z</cp:lastPrinted>
  <dcterms:created xsi:type="dcterms:W3CDTF">2016-10-29T11:06:19Z</dcterms:created>
  <dcterms:modified xsi:type="dcterms:W3CDTF">2017-02-27T07:44:02Z</dcterms:modified>
</cp:coreProperties>
</file>